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45" windowWidth="24000" windowHeight="12630"/>
  </bookViews>
  <sheets>
    <sheet name="BOM - JDS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J2" i="1"/>
  <c r="J3"/>
  <c r="I50"/>
  <c r="I47"/>
  <c r="I48"/>
  <c r="I49"/>
  <c r="I5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I3" i="2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2"/>
  <c r="I51" s="1"/>
  <c r="I52" i="1" l="1"/>
  <c r="I43"/>
</calcChain>
</file>

<file path=xl/sharedStrings.xml><?xml version="1.0" encoding="utf-8"?>
<sst xmlns="http://schemas.openxmlformats.org/spreadsheetml/2006/main" count="532" uniqueCount="274">
  <si>
    <t>Qty</t>
  </si>
  <si>
    <t>Value</t>
  </si>
  <si>
    <t>Device</t>
  </si>
  <si>
    <t>Parts</t>
  </si>
  <si>
    <t>3314G-1</t>
  </si>
  <si>
    <t>R27, R28, R29, R30</t>
  </si>
  <si>
    <t>0r22</t>
  </si>
  <si>
    <t>R-EU_R1210</t>
  </si>
  <si>
    <t>R31, R32, R33, R34, R44, R45, R46, R47</t>
  </si>
  <si>
    <t>1k</t>
  </si>
  <si>
    <t>R-EU_R0603</t>
  </si>
  <si>
    <t>R1, R3, R7, R15, R17, R24</t>
  </si>
  <si>
    <t>1k8</t>
  </si>
  <si>
    <t>R14, R16</t>
  </si>
  <si>
    <t>3k6</t>
  </si>
  <si>
    <t>R13</t>
  </si>
  <si>
    <t>3k9</t>
  </si>
  <si>
    <t>R19, R20, R21, R22</t>
  </si>
  <si>
    <t>4k7</t>
  </si>
  <si>
    <t>R6, R10, R11, R25, R35</t>
  </si>
  <si>
    <t>4u7</t>
  </si>
  <si>
    <t>C-EUC1206</t>
  </si>
  <si>
    <t>C11, C12</t>
  </si>
  <si>
    <t>10k</t>
  </si>
  <si>
    <t>R2, R9</t>
  </si>
  <si>
    <t>10u</t>
  </si>
  <si>
    <t>C6</t>
  </si>
  <si>
    <t>11k</t>
  </si>
  <si>
    <t>R12</t>
  </si>
  <si>
    <t>16MHz</t>
  </si>
  <si>
    <t>CRYSTALHC49UP</t>
  </si>
  <si>
    <t>Q1</t>
  </si>
  <si>
    <t>22n</t>
  </si>
  <si>
    <t>C-EUC0603</t>
  </si>
  <si>
    <t>C18</t>
  </si>
  <si>
    <t>22p</t>
  </si>
  <si>
    <t>C1, C2</t>
  </si>
  <si>
    <t>47p</t>
  </si>
  <si>
    <t>C41, C42</t>
  </si>
  <si>
    <t>100k</t>
  </si>
  <si>
    <t>R26</t>
  </si>
  <si>
    <t>100n</t>
  </si>
  <si>
    <t>C3, C4, C5, C7, C8, C9, C10, C19, C21, C23, C25, C40</t>
  </si>
  <si>
    <t>180r</t>
  </si>
  <si>
    <t>R4, R5, R8, R18</t>
  </si>
  <si>
    <t>220k</t>
  </si>
  <si>
    <t>R36, R37, R38, R39, R40, R41, R42, R43</t>
  </si>
  <si>
    <t>220n</t>
  </si>
  <si>
    <t>C13, C14, C15, C16, C28, C29, C30, C31, C36, C37, C38, C39</t>
  </si>
  <si>
    <t>220p</t>
  </si>
  <si>
    <t>C17, C20, C22, C24, C26, C32, C33, C34, C35</t>
  </si>
  <si>
    <t>270r</t>
  </si>
  <si>
    <t>R23</t>
  </si>
  <si>
    <t>744066221</t>
  </si>
  <si>
    <t>WE-TPC_XL/XLH</t>
  </si>
  <si>
    <t>L1</t>
  </si>
  <si>
    <t>ATMEGA644ATQFP44</t>
  </si>
  <si>
    <t>IC3</t>
  </si>
  <si>
    <t>DRV8811</t>
  </si>
  <si>
    <t>IC5, IC6, IC7, IC8</t>
  </si>
  <si>
    <t>Debug</t>
  </si>
  <si>
    <t>LEDCHIP-LED0805</t>
  </si>
  <si>
    <t>LED1</t>
  </si>
  <si>
    <t>EEEFK1V101P</t>
  </si>
  <si>
    <t>CPOL-EUF</t>
  </si>
  <si>
    <t>C27</t>
  </si>
  <si>
    <t>Extr</t>
  </si>
  <si>
    <t>61900411121</t>
  </si>
  <si>
    <t>CON12</t>
  </si>
  <si>
    <t>FT232RL</t>
  </si>
  <si>
    <t>IC2</t>
  </si>
  <si>
    <t>HEAT</t>
  </si>
  <si>
    <t>LED3</t>
  </si>
  <si>
    <t>HEATER</t>
  </si>
  <si>
    <t>CON13</t>
  </si>
  <si>
    <t>I2C</t>
  </si>
  <si>
    <t>CON1</t>
  </si>
  <si>
    <t>ICSP</t>
  </si>
  <si>
    <t>MA03-2</t>
  </si>
  <si>
    <t>CON5</t>
  </si>
  <si>
    <t>IRF8714PBF</t>
  </si>
  <si>
    <t>MOSFET_N_SO8</t>
  </si>
  <si>
    <t>T1</t>
  </si>
  <si>
    <t>L5970D</t>
  </si>
  <si>
    <t>IC4</t>
  </si>
  <si>
    <t>OPTO-X</t>
  </si>
  <si>
    <t>61900511121</t>
  </si>
  <si>
    <t>CON7</t>
  </si>
  <si>
    <t>OPTO-Y</t>
  </si>
  <si>
    <t>CON6</t>
  </si>
  <si>
    <t>OPTO-Z</t>
  </si>
  <si>
    <t>CON4</t>
  </si>
  <si>
    <t>POWER</t>
  </si>
  <si>
    <t>WEIDMULLERSL2</t>
  </si>
  <si>
    <t>CON8</t>
  </si>
  <si>
    <t>Power</t>
  </si>
  <si>
    <t>LED2</t>
  </si>
  <si>
    <t>RESET</t>
  </si>
  <si>
    <t>B3FS-10XX</t>
  </si>
  <si>
    <t>S1</t>
  </si>
  <si>
    <t>RS485</t>
  </si>
  <si>
    <t>520251-4</t>
  </si>
  <si>
    <t>CON2</t>
  </si>
  <si>
    <t>SN75176AD</t>
  </si>
  <si>
    <t>IC1</t>
  </si>
  <si>
    <t>STPS2L40U</t>
  </si>
  <si>
    <t>DIODE-SMB</t>
  </si>
  <si>
    <t>D1</t>
  </si>
  <si>
    <t>USB</t>
  </si>
  <si>
    <t>61400416121_GND</t>
  </si>
  <si>
    <t>CON3</t>
  </si>
  <si>
    <t>X</t>
  </si>
  <si>
    <t>CON9</t>
  </si>
  <si>
    <t>Y</t>
  </si>
  <si>
    <t>CON10</t>
  </si>
  <si>
    <t>Z</t>
  </si>
  <si>
    <t>CON11</t>
  </si>
  <si>
    <t>Mouser</t>
  </si>
  <si>
    <t>Manufacturer Part No.</t>
  </si>
  <si>
    <t>DO NOT PLACE</t>
  </si>
  <si>
    <t>Bourns 3314G-1-103E</t>
  </si>
  <si>
    <t>652-3314G-1-103E</t>
  </si>
  <si>
    <t>Vishay RCWE1210R220FKEA</t>
  </si>
  <si>
    <t>71-RCWE1210R220FKEA</t>
  </si>
  <si>
    <t>Bourns CR0603-FX-1001ELF</t>
  </si>
  <si>
    <t>652-CR0603FX-1001ELF</t>
  </si>
  <si>
    <t>Panasonic ERJ-3EKF1801V</t>
  </si>
  <si>
    <t>667-ERJ-3EKF1801V</t>
  </si>
  <si>
    <t>Panasonic ERJ-3EKF3601V</t>
  </si>
  <si>
    <t>667-ERJ-3EKF3601V</t>
  </si>
  <si>
    <t>Panasonic ERJ-3EKF3901V</t>
  </si>
  <si>
    <t>667-ERJ-3EKF3901V</t>
  </si>
  <si>
    <t>Panasonic ERJ-3EKF4701V</t>
  </si>
  <si>
    <t>667-ERJ-3EKF4701V</t>
  </si>
  <si>
    <t>Panasonic ERJ-3EKF1002V</t>
  </si>
  <si>
    <t>67-ERJ-3EKF1002V</t>
  </si>
  <si>
    <t>Panasonic ERJ-3EKF1102V</t>
  </si>
  <si>
    <t>667-ERJ-3EKF1102V</t>
  </si>
  <si>
    <t>Panasonic ERJ-3EKF1003V</t>
  </si>
  <si>
    <t>667-ERJ-3EKF1003V</t>
  </si>
  <si>
    <t>Panasonic ERJ-3EKF1800V</t>
  </si>
  <si>
    <t>667-ERJ-3EKF1800V</t>
  </si>
  <si>
    <t>Panasonic ERJ-3EKF2203V</t>
  </si>
  <si>
    <t>667-ERJ-3EKF2203V</t>
  </si>
  <si>
    <t>Bourns CR0603-FX-2700GLF</t>
  </si>
  <si>
    <t>652-CR0603-FX2700GLF</t>
  </si>
  <si>
    <t>Texas Instruments SN75176ADR</t>
  </si>
  <si>
    <t>595-SN75176ADR</t>
  </si>
  <si>
    <t>DigiKey</t>
  </si>
  <si>
    <t>732-2697-ND</t>
  </si>
  <si>
    <t>Wurth 61900411121</t>
  </si>
  <si>
    <t>31407-ND</t>
  </si>
  <si>
    <t>TE Connectivity  5520251-4</t>
  </si>
  <si>
    <t>Wurth 61400416121</t>
  </si>
  <si>
    <t>732-2108-ND</t>
  </si>
  <si>
    <t>710-61400416121</t>
  </si>
  <si>
    <t>ATMEGA644A-AU-ND</t>
  </si>
  <si>
    <t>Atmel ATMEGA644A-AU</t>
  </si>
  <si>
    <t>556-ATMEGA644A-AU</t>
  </si>
  <si>
    <t>SW423CT-ND</t>
  </si>
  <si>
    <t>Omron B3FS-1000P</t>
  </si>
  <si>
    <t>653-B3FS-1000</t>
  </si>
  <si>
    <t>Wurth 744066221</t>
  </si>
  <si>
    <t>710-744066221</t>
  </si>
  <si>
    <t>732-1084-1-ND</t>
  </si>
  <si>
    <t>TDK CGA3E2X8R1H223K</t>
  </si>
  <si>
    <t>810-CGA3E2X8R1H223K</t>
  </si>
  <si>
    <t>Kemet C0603C220J4GACTU</t>
  </si>
  <si>
    <t>80-C0603C220J4G</t>
  </si>
  <si>
    <t>Kemet C0603C104K3RACTU</t>
  </si>
  <si>
    <t>80-C0603C104K3R</t>
  </si>
  <si>
    <t>Kemet C1206C106K3PACTU</t>
  </si>
  <si>
    <t>80-C1206C106K3P</t>
  </si>
  <si>
    <t>581-0603YC221KAT2A</t>
  </si>
  <si>
    <t>AVX 0603YC221KAT2A</t>
  </si>
  <si>
    <t>TDK CGA5L1X7R1E475K</t>
  </si>
  <si>
    <t>810-CGA5L1X7R1E475K</t>
  </si>
  <si>
    <t>TDK C3216X7R1E224MT</t>
  </si>
  <si>
    <t>810-C3216X7R1E224M</t>
  </si>
  <si>
    <t>Panasonic EEE-FK1V101P</t>
  </si>
  <si>
    <t>667-EEE-FK1V101P</t>
  </si>
  <si>
    <t>STMicroelectronics STPS2L40U</t>
  </si>
  <si>
    <t>511-STPS2L40U</t>
  </si>
  <si>
    <t>Texas Instruments DRV8811PWP</t>
  </si>
  <si>
    <t>595-DRV8811PWP</t>
  </si>
  <si>
    <t>FTDI FT232RL-REEL</t>
  </si>
  <si>
    <t>895-FT232RL</t>
  </si>
  <si>
    <t>STMicroelectronics L5970D</t>
  </si>
  <si>
    <t>511-L5970D</t>
  </si>
  <si>
    <t>Lite-On LTST-S220GKT</t>
  </si>
  <si>
    <t>859-LTST-S220GKT</t>
  </si>
  <si>
    <t>Ecliptek E1SMAS-16.000M</t>
  </si>
  <si>
    <t>669-E1SMAS-16.000M</t>
  </si>
  <si>
    <t>IRF8714TRPBFCT-ND</t>
  </si>
  <si>
    <t>International Rectifier IRF8714TRPBF</t>
  </si>
  <si>
    <t>609-3202-ND</t>
  </si>
  <si>
    <t>FCI 67996-106HLF</t>
  </si>
  <si>
    <t>649-67996-106HLF</t>
  </si>
  <si>
    <t>Price ea</t>
  </si>
  <si>
    <t>Price Ea</t>
  </si>
  <si>
    <t>Price (Tot)</t>
  </si>
  <si>
    <t>TOTAL</t>
  </si>
  <si>
    <t>Total</t>
  </si>
  <si>
    <t>Atmel ATMEGA644PA-AU</t>
  </si>
  <si>
    <t>ATMEGA644PA-AU-ND</t>
  </si>
  <si>
    <t>CON14</t>
  </si>
  <si>
    <t>Molex 39502-1002</t>
  </si>
  <si>
    <t>538-39502-1002</t>
  </si>
  <si>
    <t>538-39500-0002</t>
  </si>
  <si>
    <t>Mating Connector for 12V-24V Power Supply</t>
  </si>
  <si>
    <t>4-Pin, Male headers for Motors/Heater/I2C</t>
  </si>
  <si>
    <t>Molex 22-01-3047</t>
  </si>
  <si>
    <t>538-22-01-3047</t>
  </si>
  <si>
    <t>Molex 39500-0002</t>
  </si>
  <si>
    <t>5-Pin, Male Headers for End-Stop Sensors</t>
  </si>
  <si>
    <t>Molex 22-01-3057</t>
  </si>
  <si>
    <t>538-22-01-3057</t>
  </si>
  <si>
    <t>Gold-Plated Molex Pins for headers</t>
  </si>
  <si>
    <t>Molex 08-55-0101</t>
  </si>
  <si>
    <t>538-08-55-0101</t>
  </si>
  <si>
    <t>Non-PCB Components (Sensor, Motor, and Power Connectors)</t>
  </si>
  <si>
    <t>COMPONENTS TOTAL:</t>
  </si>
  <si>
    <t>WIRING TOTAL:</t>
  </si>
  <si>
    <t>X/Y/Z-Axis Opto Sensors (or use microswitches)</t>
  </si>
  <si>
    <t>Vishay Semiconductors TCST2103</t>
  </si>
  <si>
    <t>782-TCST2103</t>
  </si>
  <si>
    <t>Wurth 61900511121</t>
  </si>
  <si>
    <t>732-2698-ND</t>
  </si>
  <si>
    <t>CON4, 6, 7</t>
  </si>
  <si>
    <t>CON1, CON9, CON10, CON11, CON12, CON13</t>
  </si>
  <si>
    <t>Line Item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</si>
  <si>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</si>
  <si>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</si>
  <si>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</si>
  <si>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</si>
  <si>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</si>
  <si>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</si>
  <si>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</si>
  <si>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</si>
  <si>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</si>
  <si>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</si>
  <si>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</si>
  <si>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</si>
  <si>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</si>
  <si>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</si>
  <si>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</si>
  <si>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</si>
  <si>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</si>
  <si>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</si>
  <si>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</si>
  <si>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</si>
  <si>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</si>
  <si>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</si>
  <si>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</si>
  <si>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</si>
  <si>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</si>
  <si>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</si>
  <si>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</si>
  <si>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</si>
  <si>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</si>
  <si>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</si>
  <si>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</si>
  <si>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</si>
  <si>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</si>
  <si>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</si>
  <si>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</si>
  <si>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</si>
  <si>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</si>
  <si>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</si>
  <si>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</si>
  <si>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</si>
  <si>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</si>
  <si>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TXC Corporation 9C-16.000MAAJ-T</t>
  </si>
  <si>
    <t>887-1059-1-ND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</si>
</sst>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49" fontId="0" fillId="0" borderId="0" xfId="0" applyNumberFormat="1"/>
    <xf numFmtId="49" fontId="16" fillId="0" borderId="0" xfId="0" applyNumberFormat="1" applyFont="1" applyAlignment="1">
      <alignment horizontal="center"/>
    </xf>
    <xf numFmtId="49" fontId="18" fillId="0" borderId="0" xfId="0" applyNumberFormat="1" applyFont="1"/>
    <xf numFmtId="0" fontId="0" fillId="33" borderId="10" xfId="0" applyFont="1" applyFill="1" applyBorder="1"/>
    <xf numFmtId="49" fontId="0" fillId="33" borderId="11" xfId="0" applyNumberFormat="1" applyFont="1" applyFill="1" applyBorder="1"/>
    <xf numFmtId="0" fontId="0" fillId="33" borderId="11" xfId="0" applyFont="1" applyFill="1" applyBorder="1"/>
    <xf numFmtId="0" fontId="0" fillId="0" borderId="13" xfId="0" applyFont="1" applyBorder="1"/>
    <xf numFmtId="49" fontId="0" fillId="0" borderId="14" xfId="0" applyNumberFormat="1" applyFont="1" applyBorder="1"/>
    <xf numFmtId="0" fontId="0" fillId="0" borderId="14" xfId="0" applyFont="1" applyBorder="1"/>
    <xf numFmtId="0" fontId="0" fillId="33" borderId="13" xfId="0" applyFont="1" applyFill="1" applyBorder="1"/>
    <xf numFmtId="49" fontId="0" fillId="33" borderId="14" xfId="0" applyNumberFormat="1" applyFont="1" applyFill="1" applyBorder="1"/>
    <xf numFmtId="0" fontId="0" fillId="33" borderId="14" xfId="0" applyFont="1" applyFill="1" applyBorder="1"/>
    <xf numFmtId="49" fontId="18" fillId="33" borderId="14" xfId="0" applyNumberFormat="1" applyFont="1" applyFill="1" applyBorder="1"/>
    <xf numFmtId="2" fontId="0" fillId="0" borderId="0" xfId="0" applyNumberFormat="1"/>
    <xf numFmtId="2" fontId="0" fillId="33" borderId="12" xfId="0" applyNumberFormat="1" applyFill="1" applyBorder="1"/>
    <xf numFmtId="164" fontId="0" fillId="0" borderId="0" xfId="0" applyNumberFormat="1"/>
    <xf numFmtId="1" fontId="0" fillId="0" borderId="0" xfId="0" applyNumberFormat="1"/>
    <xf numFmtId="164" fontId="0" fillId="33" borderId="14" xfId="0" applyNumberFormat="1" applyFont="1" applyFill="1" applyBorder="1"/>
    <xf numFmtId="0" fontId="0" fillId="33" borderId="11" xfId="0" applyNumberFormat="1" applyFont="1" applyFill="1" applyBorder="1"/>
    <xf numFmtId="0" fontId="0" fillId="0" borderId="14" xfId="0" applyNumberFormat="1" applyFont="1" applyBorder="1"/>
    <xf numFmtId="0" fontId="0" fillId="33" borderId="14" xfId="0" applyNumberFormat="1" applyFont="1" applyFill="1" applyBorder="1"/>
    <xf numFmtId="0" fontId="11" fillId="6" borderId="4" xfId="11"/>
    <xf numFmtId="0" fontId="19" fillId="6" borderId="4" xfId="11" applyFont="1"/>
    <xf numFmtId="164" fontId="19" fillId="6" borderId="4" xfId="11" applyNumberFormat="1" applyFont="1"/>
    <xf numFmtId="49" fontId="20" fillId="0" borderId="0" xfId="0" applyNumberFormat="1" applyFont="1"/>
    <xf numFmtId="0" fontId="13" fillId="34" borderId="13" xfId="0" applyFont="1" applyFill="1" applyBorder="1"/>
    <xf numFmtId="49" fontId="13" fillId="34" borderId="14" xfId="0" applyNumberFormat="1" applyFont="1" applyFill="1" applyBorder="1"/>
    <xf numFmtId="49" fontId="13" fillId="34" borderId="14" xfId="0" applyNumberFormat="1" applyFont="1" applyFill="1" applyBorder="1" applyAlignment="1">
      <alignment horizontal="center"/>
    </xf>
    <xf numFmtId="49" fontId="13" fillId="34" borderId="15" xfId="0" applyNumberFormat="1" applyFont="1" applyFill="1" applyBorder="1"/>
    <xf numFmtId="164" fontId="0" fillId="0" borderId="0" xfId="0" applyNumberFormat="1" applyFont="1"/>
    <xf numFmtId="0" fontId="11" fillId="6" borderId="4" xfId="11" applyAlignment="1">
      <alignment horizontal="right"/>
    </xf>
    <xf numFmtId="0" fontId="19" fillId="6" borderId="4" xfId="11" applyFont="1" applyAlignment="1">
      <alignment horizontal="right"/>
    </xf>
    <xf numFmtId="164" fontId="21" fillId="0" borderId="0" xfId="0" applyNumberFormat="1" applyFont="1"/>
    <xf numFmtId="49" fontId="0" fillId="0" borderId="10" xfId="0" applyNumberFormat="1" applyFont="1" applyBorder="1"/>
    <xf numFmtId="1" fontId="0" fillId="0" borderId="11" xfId="0" applyNumberFormat="1" applyFont="1" applyBorder="1"/>
    <xf numFmtId="49" fontId="0" fillId="0" borderId="11" xfId="0" applyNumberFormat="1" applyFont="1" applyBorder="1"/>
    <xf numFmtId="0" fontId="0" fillId="0" borderId="11" xfId="0" applyFont="1" applyBorder="1"/>
    <xf numFmtId="164" fontId="0" fillId="0" borderId="11" xfId="0" applyNumberFormat="1" applyFont="1" applyBorder="1"/>
    <xf numFmtId="164" fontId="21" fillId="0" borderId="12" xfId="0" applyNumberFormat="1" applyFont="1" applyBorder="1"/>
    <xf numFmtId="49" fontId="0" fillId="0" borderId="10" xfId="0" applyNumberFormat="1" applyBorder="1"/>
    <xf numFmtId="0" fontId="3" fillId="0" borderId="1" xfId="2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numFmt numFmtId="164" formatCode="&quot;$&quot;#,##0.00"/>
    </dxf>
    <dxf>
      <numFmt numFmtId="164" formatCode="&quot;$&quot;#,##0.00"/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30" formatCode="@"/>
      <fill>
        <patternFill patternType="solid">
          <fgColor theme="4"/>
          <bgColor theme="4"/>
        </patternFill>
      </fill>
    </dxf>
    <dxf>
      <font>
        <strike val="0"/>
        <outline val="0"/>
        <shadow val="0"/>
        <u val="none"/>
        <vertAlign val="baseline"/>
        <sz val="11"/>
        <color theme="0" tint="-0.34998626667073579"/>
        <name val="Calibri"/>
        <scheme val="minor"/>
      </font>
      <numFmt numFmtId="164" formatCode="&quot;$&quot;#,##0.00"/>
    </dxf>
    <dxf>
      <numFmt numFmtId="164" formatCode="&quot;$&quot;#,##0.0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numFmt numFmtId="30" formatCode="@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J42" totalsRowShown="0" headerRowDxfId="15">
  <autoFilter ref="A1:J42">
    <filterColumn colId="0"/>
    <filterColumn colId="5"/>
    <filterColumn colId="6"/>
    <filterColumn colId="7"/>
    <filterColumn colId="8"/>
    <filterColumn colId="9"/>
  </autoFilter>
  <sortState ref="B2:G49">
    <sortCondition ref="D1:D49"/>
  </sortState>
  <tableColumns count="10">
    <tableColumn id="9" name="Line Item" dataDxfId="14"/>
    <tableColumn id="1" name="Qty" dataDxfId="13"/>
    <tableColumn id="2" name="Value" dataDxfId="12"/>
    <tableColumn id="3" name="Device" dataDxfId="11"/>
    <tableColumn id="4" name="Parts" dataDxfId="10"/>
    <tableColumn id="5" name="Manufacturer Part No." dataDxfId="9"/>
    <tableColumn id="6" name="Mouser" dataDxfId="8"/>
    <tableColumn id="7" name="DigiKey" dataDxfId="7"/>
    <tableColumn id="8" name="Price ea" dataDxfId="6"/>
    <tableColumn id="10" name="Total" dataDxfId="5">
      <calculatedColumnFormula>Table1[[#This Row],[Price ea]]*Table1[[#This Row],[Qty]]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46:I51" totalsRowShown="0" headerRowDxfId="4" headerRowBorderDxfId="3" tableBorderDxfId="2">
  <autoFilter ref="A46:I51"/>
  <tableColumns count="9">
    <tableColumn id="1" name="Qty"/>
    <tableColumn id="2" name="Value"/>
    <tableColumn id="3" name="Device"/>
    <tableColumn id="4" name="Parts"/>
    <tableColumn id="5" name="Manufacturer Part No."/>
    <tableColumn id="6" name="Mouser"/>
    <tableColumn id="7" name="DigiKey"/>
    <tableColumn id="8" name="Price ea" dataDxfId="1"/>
    <tableColumn id="9" name="Total" dataDxfId="0">
      <calculatedColumnFormula>Table2[[#This Row],[Qty]]*Table2[[#This Row],[Price ea]]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2"/>
  <sheetViews>
    <sheetView tabSelected="1" topLeftCell="A4" workbookViewId="0">
      <selection activeCell="I18" sqref="I18"/>
    </sheetView>
  </sheetViews>
  <sheetFormatPr defaultRowHeight="15"/>
  <cols>
    <col min="1" max="1" width="9.140625" customWidth="1"/>
    <col min="2" max="2" width="4.7109375" customWidth="1"/>
    <col min="3" max="3" width="21.42578125" customWidth="1"/>
    <col min="4" max="4" width="22.7109375" customWidth="1"/>
    <col min="5" max="5" width="51.140625" bestFit="1" customWidth="1"/>
    <col min="6" max="6" width="34" bestFit="1" customWidth="1"/>
    <col min="7" max="7" width="21" bestFit="1" customWidth="1"/>
    <col min="8" max="8" width="20.7109375" customWidth="1"/>
    <col min="9" max="9" width="8" customWidth="1"/>
  </cols>
  <sheetData>
    <row r="1" spans="1:23">
      <c r="A1" s="1" t="s">
        <v>230</v>
      </c>
      <c r="B1" t="s">
        <v>0</v>
      </c>
      <c r="C1" s="1" t="s">
        <v>1</v>
      </c>
      <c r="D1" s="1" t="s">
        <v>2</v>
      </c>
      <c r="E1" s="1" t="s">
        <v>3</v>
      </c>
      <c r="F1" s="2" t="s">
        <v>118</v>
      </c>
      <c r="G1" s="1" t="s">
        <v>117</v>
      </c>
      <c r="H1" s="1" t="s">
        <v>148</v>
      </c>
      <c r="I1" s="1" t="s">
        <v>198</v>
      </c>
      <c r="J1" s="1" t="s">
        <v>202</v>
      </c>
    </row>
    <row r="2" spans="1:23">
      <c r="A2" s="40" t="s">
        <v>231</v>
      </c>
      <c r="B2" s="35">
        <v>3</v>
      </c>
      <c r="C2" s="36"/>
      <c r="D2" s="36" t="s">
        <v>86</v>
      </c>
      <c r="E2" s="36" t="s">
        <v>228</v>
      </c>
      <c r="F2" s="36" t="s">
        <v>226</v>
      </c>
      <c r="G2" s="36"/>
      <c r="H2" s="37" t="s">
        <v>227</v>
      </c>
      <c r="I2" s="38">
        <v>1.0900000000000001</v>
      </c>
      <c r="J2" s="39">
        <f>Table1[[#This Row],[Price ea]]*Table1[[#This Row],[Qty]]</f>
        <v>3.2700000000000005</v>
      </c>
    </row>
    <row r="3" spans="1:23">
      <c r="A3" s="1" t="s">
        <v>232</v>
      </c>
      <c r="B3" s="17">
        <v>6</v>
      </c>
      <c r="C3" s="1"/>
      <c r="D3" s="1" t="s">
        <v>67</v>
      </c>
      <c r="E3" s="1" t="s">
        <v>229</v>
      </c>
      <c r="F3" s="1" t="s">
        <v>150</v>
      </c>
      <c r="G3" s="1"/>
      <c r="H3" t="s">
        <v>149</v>
      </c>
      <c r="I3" s="16">
        <v>0.84</v>
      </c>
      <c r="J3" s="33">
        <f>Table1[[#This Row],[Price ea]]*Table1[[#This Row],[Qty]]</f>
        <v>5.04</v>
      </c>
      <c r="N3" s="34"/>
      <c r="O3" s="35"/>
      <c r="P3" s="36"/>
      <c r="Q3" s="36"/>
      <c r="R3" s="36"/>
      <c r="S3" s="36"/>
      <c r="T3" s="36"/>
      <c r="U3" s="37"/>
      <c r="V3" s="38"/>
      <c r="W3" s="39"/>
    </row>
    <row r="4" spans="1:23">
      <c r="A4" s="1" t="s">
        <v>233</v>
      </c>
      <c r="B4" s="17">
        <v>4</v>
      </c>
      <c r="C4" t="s">
        <v>23</v>
      </c>
      <c r="D4" s="1" t="s">
        <v>4</v>
      </c>
      <c r="E4" s="1" t="s">
        <v>5</v>
      </c>
      <c r="F4" s="1" t="s">
        <v>120</v>
      </c>
      <c r="G4" t="s">
        <v>121</v>
      </c>
      <c r="H4" s="1"/>
      <c r="I4" s="16">
        <v>1.95</v>
      </c>
      <c r="J4" s="33">
        <f>Table1[[#This Row],[Price ea]]*Table1[[#This Row],[Qty]]</f>
        <v>7.8</v>
      </c>
    </row>
    <row r="5" spans="1:23">
      <c r="A5" s="1" t="s">
        <v>234</v>
      </c>
      <c r="B5" s="17">
        <v>1</v>
      </c>
      <c r="C5" s="1" t="s">
        <v>100</v>
      </c>
      <c r="D5" s="1" t="s">
        <v>101</v>
      </c>
      <c r="E5" s="1" t="s">
        <v>102</v>
      </c>
      <c r="F5" s="1" t="s">
        <v>152</v>
      </c>
      <c r="G5" s="1"/>
      <c r="H5" t="s">
        <v>151</v>
      </c>
      <c r="I5" s="16">
        <v>1.28</v>
      </c>
      <c r="J5" s="33">
        <f>Table1[[#This Row],[Price ea]]*Table1[[#This Row],[Qty]]</f>
        <v>1.28</v>
      </c>
    </row>
    <row r="6" spans="1:23">
      <c r="A6" s="1" t="s">
        <v>235</v>
      </c>
      <c r="B6" s="17">
        <v>1</v>
      </c>
      <c r="C6" s="1" t="s">
        <v>108</v>
      </c>
      <c r="D6" s="1" t="s">
        <v>109</v>
      </c>
      <c r="E6" s="1" t="s">
        <v>110</v>
      </c>
      <c r="F6" s="1" t="s">
        <v>153</v>
      </c>
      <c r="G6" t="s">
        <v>155</v>
      </c>
      <c r="H6" t="s">
        <v>154</v>
      </c>
      <c r="I6" s="16">
        <v>2.17</v>
      </c>
      <c r="J6" s="33">
        <f>Table1[[#This Row],[Price ea]]*Table1[[#This Row],[Qty]]</f>
        <v>2.17</v>
      </c>
    </row>
    <row r="7" spans="1:23">
      <c r="A7" s="1" t="s">
        <v>236</v>
      </c>
      <c r="B7" s="17">
        <v>1</v>
      </c>
      <c r="C7" s="1" t="s">
        <v>56</v>
      </c>
      <c r="D7" s="1" t="s">
        <v>56</v>
      </c>
      <c r="E7" s="1" t="s">
        <v>57</v>
      </c>
      <c r="F7" s="1" t="s">
        <v>203</v>
      </c>
      <c r="H7" t="s">
        <v>204</v>
      </c>
      <c r="I7" s="16">
        <v>7.39</v>
      </c>
      <c r="J7" s="33">
        <f>Table1[[#This Row],[Price ea]]*Table1[[#This Row],[Qty]]</f>
        <v>7.39</v>
      </c>
    </row>
    <row r="8" spans="1:23">
      <c r="A8" s="1" t="s">
        <v>237</v>
      </c>
      <c r="B8" s="17">
        <v>1</v>
      </c>
      <c r="C8" s="1" t="s">
        <v>97</v>
      </c>
      <c r="D8" s="1" t="s">
        <v>98</v>
      </c>
      <c r="E8" s="1" t="s">
        <v>99</v>
      </c>
      <c r="F8" s="1" t="s">
        <v>160</v>
      </c>
      <c r="G8" t="s">
        <v>161</v>
      </c>
      <c r="H8" t="s">
        <v>159</v>
      </c>
      <c r="I8" s="16">
        <v>0.52800000000000002</v>
      </c>
      <c r="J8" s="33">
        <f>Table1[[#This Row],[Price ea]]*Table1[[#This Row],[Qty]]</f>
        <v>0.52800000000000002</v>
      </c>
    </row>
    <row r="9" spans="1:23">
      <c r="A9" s="1" t="s">
        <v>238</v>
      </c>
      <c r="B9" s="17">
        <v>1</v>
      </c>
      <c r="C9" s="1" t="s">
        <v>32</v>
      </c>
      <c r="D9" s="1" t="s">
        <v>33</v>
      </c>
      <c r="E9" s="1" t="s">
        <v>34</v>
      </c>
      <c r="F9" s="1" t="s">
        <v>165</v>
      </c>
      <c r="G9" t="s">
        <v>166</v>
      </c>
      <c r="H9" s="1"/>
      <c r="I9" s="16">
        <v>0.13</v>
      </c>
      <c r="J9" s="33">
        <f>Table1[[#This Row],[Price ea]]*Table1[[#This Row],[Qty]]</f>
        <v>0.13</v>
      </c>
    </row>
    <row r="10" spans="1:23">
      <c r="A10" s="1" t="s">
        <v>239</v>
      </c>
      <c r="B10" s="17">
        <v>2</v>
      </c>
      <c r="C10" s="1" t="s">
        <v>35</v>
      </c>
      <c r="D10" s="1" t="s">
        <v>33</v>
      </c>
      <c r="E10" s="1" t="s">
        <v>36</v>
      </c>
      <c r="F10" s="1" t="s">
        <v>167</v>
      </c>
      <c r="G10" t="s">
        <v>168</v>
      </c>
      <c r="H10" s="1"/>
      <c r="I10" s="16">
        <v>0.31</v>
      </c>
      <c r="J10" s="33">
        <f>Table1[[#This Row],[Price ea]]*Table1[[#This Row],[Qty]]</f>
        <v>0.62</v>
      </c>
    </row>
    <row r="11" spans="1:23">
      <c r="A11" s="1" t="s">
        <v>240</v>
      </c>
      <c r="B11" s="17">
        <v>0</v>
      </c>
      <c r="C11" s="1" t="s">
        <v>37</v>
      </c>
      <c r="D11" s="1" t="s">
        <v>33</v>
      </c>
      <c r="E11" s="1" t="s">
        <v>38</v>
      </c>
      <c r="F11" s="3" t="s">
        <v>119</v>
      </c>
      <c r="G11" s="3" t="s">
        <v>119</v>
      </c>
      <c r="H11" s="3" t="s">
        <v>119</v>
      </c>
      <c r="I11" s="3"/>
      <c r="J11" s="33">
        <f>Table1[[#This Row],[Price ea]]*Table1[[#This Row],[Qty]]</f>
        <v>0</v>
      </c>
    </row>
    <row r="12" spans="1:23">
      <c r="A12" s="1" t="s">
        <v>241</v>
      </c>
      <c r="B12" s="17">
        <v>12</v>
      </c>
      <c r="C12" s="1" t="s">
        <v>41</v>
      </c>
      <c r="D12" s="1" t="s">
        <v>33</v>
      </c>
      <c r="E12" s="1" t="s">
        <v>42</v>
      </c>
      <c r="F12" t="s">
        <v>169</v>
      </c>
      <c r="G12" t="s">
        <v>170</v>
      </c>
      <c r="H12" s="1"/>
      <c r="I12" s="16">
        <v>0.09</v>
      </c>
      <c r="J12" s="33">
        <f>Table1[[#This Row],[Price ea]]*Table1[[#This Row],[Qty]]</f>
        <v>1.08</v>
      </c>
    </row>
    <row r="13" spans="1:23">
      <c r="A13" s="1" t="s">
        <v>242</v>
      </c>
      <c r="B13" s="17">
        <v>9</v>
      </c>
      <c r="C13" s="1" t="s">
        <v>49</v>
      </c>
      <c r="D13" s="1" t="s">
        <v>33</v>
      </c>
      <c r="E13" s="1" t="s">
        <v>50</v>
      </c>
      <c r="F13" s="1" t="s">
        <v>174</v>
      </c>
      <c r="G13" t="s">
        <v>173</v>
      </c>
      <c r="H13" s="1"/>
      <c r="I13" s="16">
        <v>0.02</v>
      </c>
      <c r="J13" s="33">
        <f>Table1[[#This Row],[Price ea]]*Table1[[#This Row],[Qty]]</f>
        <v>0.18</v>
      </c>
    </row>
    <row r="14" spans="1:23">
      <c r="A14" s="1" t="s">
        <v>243</v>
      </c>
      <c r="B14" s="17">
        <v>2</v>
      </c>
      <c r="C14" s="1" t="s">
        <v>20</v>
      </c>
      <c r="D14" s="1" t="s">
        <v>21</v>
      </c>
      <c r="E14" s="1" t="s">
        <v>22</v>
      </c>
      <c r="F14" s="1" t="s">
        <v>175</v>
      </c>
      <c r="G14" t="s">
        <v>176</v>
      </c>
      <c r="H14" s="1"/>
      <c r="I14" s="16">
        <v>0.43</v>
      </c>
      <c r="J14" s="33">
        <f>Table1[[#This Row],[Price ea]]*Table1[[#This Row],[Qty]]</f>
        <v>0.86</v>
      </c>
    </row>
    <row r="15" spans="1:23">
      <c r="A15" s="1" t="s">
        <v>244</v>
      </c>
      <c r="B15" s="17">
        <v>1</v>
      </c>
      <c r="C15" s="1" t="s">
        <v>25</v>
      </c>
      <c r="D15" s="1" t="s">
        <v>21</v>
      </c>
      <c r="E15" s="1" t="s">
        <v>26</v>
      </c>
      <c r="F15" t="s">
        <v>171</v>
      </c>
      <c r="G15" t="s">
        <v>172</v>
      </c>
      <c r="H15" s="1"/>
      <c r="I15" s="16">
        <v>0.62</v>
      </c>
      <c r="J15" s="33">
        <f>Table1[[#This Row],[Price ea]]*Table1[[#This Row],[Qty]]</f>
        <v>0.62</v>
      </c>
    </row>
    <row r="16" spans="1:23">
      <c r="A16" s="1" t="s">
        <v>245</v>
      </c>
      <c r="B16" s="17">
        <v>12</v>
      </c>
      <c r="C16" s="1" t="s">
        <v>47</v>
      </c>
      <c r="D16" s="1" t="s">
        <v>21</v>
      </c>
      <c r="E16" s="1" t="s">
        <v>48</v>
      </c>
      <c r="F16" s="1" t="s">
        <v>177</v>
      </c>
      <c r="G16" t="s">
        <v>178</v>
      </c>
      <c r="H16" s="1"/>
      <c r="I16" s="16">
        <v>0.74</v>
      </c>
      <c r="J16" s="33">
        <f>Table1[[#This Row],[Price ea]]*Table1[[#This Row],[Qty]]</f>
        <v>8.879999999999999</v>
      </c>
    </row>
    <row r="17" spans="1:10">
      <c r="A17" s="1" t="s">
        <v>246</v>
      </c>
      <c r="B17" s="17">
        <v>1</v>
      </c>
      <c r="C17" s="1" t="s">
        <v>63</v>
      </c>
      <c r="D17" s="1" t="s">
        <v>64</v>
      </c>
      <c r="E17" s="1" t="s">
        <v>65</v>
      </c>
      <c r="F17" s="1" t="s">
        <v>179</v>
      </c>
      <c r="G17" t="s">
        <v>180</v>
      </c>
      <c r="H17" s="1"/>
      <c r="I17" s="16">
        <v>0.61299999999999999</v>
      </c>
      <c r="J17" s="33">
        <f>Table1[[#This Row],[Price ea]]*Table1[[#This Row],[Qty]]</f>
        <v>0.61299999999999999</v>
      </c>
    </row>
    <row r="18" spans="1:10">
      <c r="A18" s="1" t="s">
        <v>247</v>
      </c>
      <c r="B18" s="17">
        <v>1</v>
      </c>
      <c r="C18" s="1" t="s">
        <v>29</v>
      </c>
      <c r="D18" s="1" t="s">
        <v>30</v>
      </c>
      <c r="E18" s="1" t="s">
        <v>31</v>
      </c>
      <c r="F18" s="1" t="s">
        <v>272</v>
      </c>
      <c r="H18" s="1" t="s">
        <v>273</v>
      </c>
      <c r="I18" s="16">
        <v>0.53</v>
      </c>
      <c r="J18" s="33">
        <f>Table1[[#This Row],[Price ea]]*Table1[[#This Row],[Qty]]</f>
        <v>0.53</v>
      </c>
    </row>
    <row r="19" spans="1:10">
      <c r="A19" s="1" t="s">
        <v>248</v>
      </c>
      <c r="B19" s="17">
        <v>1</v>
      </c>
      <c r="C19" s="1" t="s">
        <v>105</v>
      </c>
      <c r="D19" s="1" t="s">
        <v>106</v>
      </c>
      <c r="E19" s="1" t="s">
        <v>107</v>
      </c>
      <c r="F19" s="1" t="s">
        <v>181</v>
      </c>
      <c r="G19" t="s">
        <v>182</v>
      </c>
      <c r="H19" s="1"/>
      <c r="I19" s="16">
        <v>0.53</v>
      </c>
      <c r="J19" s="33">
        <f>Table1[[#This Row],[Price ea]]*Table1[[#This Row],[Qty]]</f>
        <v>0.53</v>
      </c>
    </row>
    <row r="20" spans="1:10">
      <c r="A20" s="1" t="s">
        <v>249</v>
      </c>
      <c r="B20" s="17">
        <v>4</v>
      </c>
      <c r="C20" s="1" t="s">
        <v>58</v>
      </c>
      <c r="D20" s="1" t="s">
        <v>58</v>
      </c>
      <c r="E20" s="1" t="s">
        <v>59</v>
      </c>
      <c r="F20" s="1" t="s">
        <v>183</v>
      </c>
      <c r="G20" t="s">
        <v>184</v>
      </c>
      <c r="H20" s="1"/>
      <c r="I20" s="16">
        <v>4.4000000000000004</v>
      </c>
      <c r="J20" s="33">
        <f>Table1[[#This Row],[Price ea]]*Table1[[#This Row],[Qty]]</f>
        <v>17.600000000000001</v>
      </c>
    </row>
    <row r="21" spans="1:10">
      <c r="A21" s="1" t="s">
        <v>250</v>
      </c>
      <c r="B21" s="17">
        <v>1</v>
      </c>
      <c r="C21" s="1" t="s">
        <v>69</v>
      </c>
      <c r="D21" s="1" t="s">
        <v>69</v>
      </c>
      <c r="E21" s="1" t="s">
        <v>70</v>
      </c>
      <c r="F21" s="1" t="s">
        <v>185</v>
      </c>
      <c r="G21" t="s">
        <v>186</v>
      </c>
      <c r="H21" s="1"/>
      <c r="I21" s="16">
        <v>4.05</v>
      </c>
      <c r="J21" s="33">
        <f>Table1[[#This Row],[Price ea]]*Table1[[#This Row],[Qty]]</f>
        <v>4.05</v>
      </c>
    </row>
    <row r="22" spans="1:10">
      <c r="A22" s="1" t="s">
        <v>251</v>
      </c>
      <c r="B22" s="17">
        <v>1</v>
      </c>
      <c r="C22" s="1" t="s">
        <v>83</v>
      </c>
      <c r="D22" s="1" t="s">
        <v>83</v>
      </c>
      <c r="E22" s="1" t="s">
        <v>84</v>
      </c>
      <c r="F22" s="1" t="s">
        <v>187</v>
      </c>
      <c r="G22" t="s">
        <v>188</v>
      </c>
      <c r="H22" s="1"/>
      <c r="I22" s="16">
        <v>2.2799999999999998</v>
      </c>
      <c r="J22" s="33">
        <f>Table1[[#This Row],[Price ea]]*Table1[[#This Row],[Qty]]</f>
        <v>2.2799999999999998</v>
      </c>
    </row>
    <row r="23" spans="1:10">
      <c r="A23" s="1" t="s">
        <v>252</v>
      </c>
      <c r="B23" s="17">
        <v>1</v>
      </c>
      <c r="C23" s="1" t="s">
        <v>60</v>
      </c>
      <c r="D23" s="1" t="s">
        <v>61</v>
      </c>
      <c r="E23" s="1" t="s">
        <v>62</v>
      </c>
      <c r="F23" s="1" t="s">
        <v>189</v>
      </c>
      <c r="G23" t="s">
        <v>190</v>
      </c>
      <c r="H23" s="1"/>
      <c r="I23" s="16">
        <v>0.11</v>
      </c>
      <c r="J23" s="33">
        <f>Table1[[#This Row],[Price ea]]*Table1[[#This Row],[Qty]]</f>
        <v>0.11</v>
      </c>
    </row>
    <row r="24" spans="1:10">
      <c r="A24" s="1" t="s">
        <v>253</v>
      </c>
      <c r="B24" s="17">
        <v>1</v>
      </c>
      <c r="C24" s="1" t="s">
        <v>71</v>
      </c>
      <c r="D24" s="1" t="s">
        <v>61</v>
      </c>
      <c r="E24" s="1" t="s">
        <v>72</v>
      </c>
      <c r="F24" s="1" t="s">
        <v>189</v>
      </c>
      <c r="G24" t="s">
        <v>190</v>
      </c>
      <c r="H24" s="1"/>
      <c r="I24" s="16">
        <v>0.11</v>
      </c>
      <c r="J24" s="33">
        <f>Table1[[#This Row],[Price ea]]*Table1[[#This Row],[Qty]]</f>
        <v>0.11</v>
      </c>
    </row>
    <row r="25" spans="1:10">
      <c r="A25" s="1" t="s">
        <v>254</v>
      </c>
      <c r="B25" s="17">
        <v>1</v>
      </c>
      <c r="C25" s="1" t="s">
        <v>95</v>
      </c>
      <c r="D25" s="1" t="s">
        <v>61</v>
      </c>
      <c r="E25" s="1" t="s">
        <v>96</v>
      </c>
      <c r="F25" s="1" t="s">
        <v>189</v>
      </c>
      <c r="G25" t="s">
        <v>190</v>
      </c>
      <c r="H25" s="1"/>
      <c r="I25" s="16">
        <v>0.11</v>
      </c>
      <c r="J25" s="33">
        <f>Table1[[#This Row],[Price ea]]*Table1[[#This Row],[Qty]]</f>
        <v>0.11</v>
      </c>
    </row>
    <row r="26" spans="1:10">
      <c r="A26" s="1" t="s">
        <v>255</v>
      </c>
      <c r="B26" s="17">
        <v>1</v>
      </c>
      <c r="C26" s="1" t="s">
        <v>77</v>
      </c>
      <c r="D26" s="1" t="s">
        <v>78</v>
      </c>
      <c r="E26" s="1" t="s">
        <v>79</v>
      </c>
      <c r="F26" s="1" t="s">
        <v>196</v>
      </c>
      <c r="G26" t="s">
        <v>197</v>
      </c>
      <c r="H26" t="s">
        <v>195</v>
      </c>
      <c r="I26" s="16">
        <v>0.24</v>
      </c>
      <c r="J26" s="33">
        <f>Table1[[#This Row],[Price ea]]*Table1[[#This Row],[Qty]]</f>
        <v>0.24</v>
      </c>
    </row>
    <row r="27" spans="1:10">
      <c r="A27" s="1" t="s">
        <v>256</v>
      </c>
      <c r="B27" s="17">
        <v>1</v>
      </c>
      <c r="C27" s="1" t="s">
        <v>80</v>
      </c>
      <c r="D27" s="1" t="s">
        <v>81</v>
      </c>
      <c r="E27" s="1" t="s">
        <v>82</v>
      </c>
      <c r="F27" s="1" t="s">
        <v>194</v>
      </c>
      <c r="G27" s="1"/>
      <c r="H27" t="s">
        <v>193</v>
      </c>
      <c r="I27" s="16">
        <v>0.52800000000000002</v>
      </c>
      <c r="J27" s="33">
        <f>Table1[[#This Row],[Price ea]]*Table1[[#This Row],[Qty]]</f>
        <v>0.52800000000000002</v>
      </c>
    </row>
    <row r="28" spans="1:10">
      <c r="A28" s="1" t="s">
        <v>257</v>
      </c>
      <c r="B28" s="17">
        <v>6</v>
      </c>
      <c r="C28" s="1" t="s">
        <v>9</v>
      </c>
      <c r="D28" s="1" t="s">
        <v>10</v>
      </c>
      <c r="E28" s="1" t="s">
        <v>11</v>
      </c>
      <c r="F28" s="1" t="s">
        <v>124</v>
      </c>
      <c r="G28" s="1" t="s">
        <v>125</v>
      </c>
      <c r="H28" s="1"/>
      <c r="I28" s="16">
        <v>0.05</v>
      </c>
      <c r="J28" s="33">
        <f>Table1[[#This Row],[Price ea]]*Table1[[#This Row],[Qty]]</f>
        <v>0.30000000000000004</v>
      </c>
    </row>
    <row r="29" spans="1:10">
      <c r="A29" s="1" t="s">
        <v>258</v>
      </c>
      <c r="B29" s="17">
        <v>2</v>
      </c>
      <c r="C29" s="1" t="s">
        <v>12</v>
      </c>
      <c r="D29" s="1" t="s">
        <v>10</v>
      </c>
      <c r="E29" s="1" t="s">
        <v>13</v>
      </c>
      <c r="F29" s="1" t="s">
        <v>126</v>
      </c>
      <c r="G29" t="s">
        <v>127</v>
      </c>
      <c r="H29" s="1"/>
      <c r="I29" s="16">
        <v>0.04</v>
      </c>
      <c r="J29" s="33">
        <f>Table1[[#This Row],[Price ea]]*Table1[[#This Row],[Qty]]</f>
        <v>0.08</v>
      </c>
    </row>
    <row r="30" spans="1:10">
      <c r="A30" s="1" t="s">
        <v>259</v>
      </c>
      <c r="B30" s="17">
        <v>1</v>
      </c>
      <c r="C30" s="1" t="s">
        <v>14</v>
      </c>
      <c r="D30" s="1" t="s">
        <v>10</v>
      </c>
      <c r="E30" s="1" t="s">
        <v>15</v>
      </c>
      <c r="F30" s="1" t="s">
        <v>128</v>
      </c>
      <c r="G30" t="s">
        <v>129</v>
      </c>
      <c r="H30" s="1"/>
      <c r="I30" s="16">
        <v>0.04</v>
      </c>
      <c r="J30" s="33">
        <f>Table1[[#This Row],[Price ea]]*Table1[[#This Row],[Qty]]</f>
        <v>0.04</v>
      </c>
    </row>
    <row r="31" spans="1:10">
      <c r="A31" s="1" t="s">
        <v>260</v>
      </c>
      <c r="B31" s="17">
        <v>4</v>
      </c>
      <c r="C31" s="1" t="s">
        <v>16</v>
      </c>
      <c r="D31" s="1" t="s">
        <v>10</v>
      </c>
      <c r="E31" s="1" t="s">
        <v>17</v>
      </c>
      <c r="F31" s="1" t="s">
        <v>130</v>
      </c>
      <c r="G31" t="s">
        <v>131</v>
      </c>
      <c r="H31" s="1"/>
      <c r="I31" s="16">
        <v>0.04</v>
      </c>
      <c r="J31" s="33">
        <f>Table1[[#This Row],[Price ea]]*Table1[[#This Row],[Qty]]</f>
        <v>0.16</v>
      </c>
    </row>
    <row r="32" spans="1:10">
      <c r="A32" s="1" t="s">
        <v>261</v>
      </c>
      <c r="B32" s="17">
        <v>5</v>
      </c>
      <c r="C32" s="1" t="s">
        <v>18</v>
      </c>
      <c r="D32" s="1" t="s">
        <v>10</v>
      </c>
      <c r="E32" s="1" t="s">
        <v>19</v>
      </c>
      <c r="F32" s="1" t="s">
        <v>132</v>
      </c>
      <c r="G32" t="s">
        <v>133</v>
      </c>
      <c r="H32" s="1"/>
      <c r="I32" s="16">
        <v>0.04</v>
      </c>
      <c r="J32" s="33">
        <f>Table1[[#This Row],[Price ea]]*Table1[[#This Row],[Qty]]</f>
        <v>0.2</v>
      </c>
    </row>
    <row r="33" spans="1:10">
      <c r="A33" s="1" t="s">
        <v>262</v>
      </c>
      <c r="B33" s="17">
        <v>2</v>
      </c>
      <c r="C33" s="1" t="s">
        <v>23</v>
      </c>
      <c r="D33" s="1" t="s">
        <v>10</v>
      </c>
      <c r="E33" s="1" t="s">
        <v>24</v>
      </c>
      <c r="F33" s="1" t="s">
        <v>134</v>
      </c>
      <c r="G33" t="s">
        <v>135</v>
      </c>
      <c r="H33" s="1"/>
      <c r="I33" s="16">
        <v>0.04</v>
      </c>
      <c r="J33" s="33">
        <f>Table1[[#This Row],[Price ea]]*Table1[[#This Row],[Qty]]</f>
        <v>0.08</v>
      </c>
    </row>
    <row r="34" spans="1:10">
      <c r="A34" s="1" t="s">
        <v>263</v>
      </c>
      <c r="B34" s="17">
        <v>1</v>
      </c>
      <c r="C34" s="1" t="s">
        <v>27</v>
      </c>
      <c r="D34" s="1" t="s">
        <v>10</v>
      </c>
      <c r="E34" s="1" t="s">
        <v>28</v>
      </c>
      <c r="F34" s="1" t="s">
        <v>136</v>
      </c>
      <c r="G34" t="s">
        <v>137</v>
      </c>
      <c r="H34" s="1"/>
      <c r="I34" s="16">
        <v>0.04</v>
      </c>
      <c r="J34" s="33">
        <f>Table1[[#This Row],[Price ea]]*Table1[[#This Row],[Qty]]</f>
        <v>0.04</v>
      </c>
    </row>
    <row r="35" spans="1:10">
      <c r="A35" s="1" t="s">
        <v>264</v>
      </c>
      <c r="B35" s="17">
        <v>1</v>
      </c>
      <c r="C35" s="1" t="s">
        <v>39</v>
      </c>
      <c r="D35" s="1" t="s">
        <v>10</v>
      </c>
      <c r="E35" s="1" t="s">
        <v>40</v>
      </c>
      <c r="F35" s="1" t="s">
        <v>138</v>
      </c>
      <c r="G35" t="s">
        <v>139</v>
      </c>
      <c r="H35" s="1"/>
      <c r="I35" s="16">
        <v>0.04</v>
      </c>
      <c r="J35" s="33">
        <f>Table1[[#This Row],[Price ea]]*Table1[[#This Row],[Qty]]</f>
        <v>0.04</v>
      </c>
    </row>
    <row r="36" spans="1:10">
      <c r="A36" s="1" t="s">
        <v>265</v>
      </c>
      <c r="B36" s="17">
        <v>4</v>
      </c>
      <c r="C36" s="1" t="s">
        <v>43</v>
      </c>
      <c r="D36" s="1" t="s">
        <v>10</v>
      </c>
      <c r="E36" s="1" t="s">
        <v>44</v>
      </c>
      <c r="F36" s="1" t="s">
        <v>140</v>
      </c>
      <c r="G36" t="s">
        <v>141</v>
      </c>
      <c r="H36" s="1"/>
      <c r="I36" s="16">
        <v>0.04</v>
      </c>
      <c r="J36" s="33">
        <f>Table1[[#This Row],[Price ea]]*Table1[[#This Row],[Qty]]</f>
        <v>0.16</v>
      </c>
    </row>
    <row r="37" spans="1:10">
      <c r="A37" s="1" t="s">
        <v>266</v>
      </c>
      <c r="B37" s="17">
        <v>8</v>
      </c>
      <c r="C37" s="1" t="s">
        <v>45</v>
      </c>
      <c r="D37" s="1" t="s">
        <v>10</v>
      </c>
      <c r="E37" s="1" t="s">
        <v>46</v>
      </c>
      <c r="F37" s="1" t="s">
        <v>142</v>
      </c>
      <c r="G37" t="s">
        <v>143</v>
      </c>
      <c r="H37" s="1"/>
      <c r="I37" s="16">
        <v>0.04</v>
      </c>
      <c r="J37" s="33">
        <f>Table1[[#This Row],[Price ea]]*Table1[[#This Row],[Qty]]</f>
        <v>0.32</v>
      </c>
    </row>
    <row r="38" spans="1:10">
      <c r="A38" s="1" t="s">
        <v>267</v>
      </c>
      <c r="B38" s="17">
        <v>1</v>
      </c>
      <c r="C38" s="1" t="s">
        <v>51</v>
      </c>
      <c r="D38" s="1" t="s">
        <v>10</v>
      </c>
      <c r="E38" s="1" t="s">
        <v>52</v>
      </c>
      <c r="F38" s="1" t="s">
        <v>144</v>
      </c>
      <c r="G38" t="s">
        <v>145</v>
      </c>
      <c r="H38" s="1"/>
      <c r="I38" s="16">
        <v>0.04</v>
      </c>
      <c r="J38" s="33">
        <f>Table1[[#This Row],[Price ea]]*Table1[[#This Row],[Qty]]</f>
        <v>0.04</v>
      </c>
    </row>
    <row r="39" spans="1:10">
      <c r="A39" s="1" t="s">
        <v>268</v>
      </c>
      <c r="B39" s="17">
        <v>8</v>
      </c>
      <c r="C39" s="1" t="s">
        <v>6</v>
      </c>
      <c r="D39" s="1" t="s">
        <v>7</v>
      </c>
      <c r="E39" s="1" t="s">
        <v>8</v>
      </c>
      <c r="F39" s="1" t="s">
        <v>122</v>
      </c>
      <c r="G39" s="1" t="s">
        <v>123</v>
      </c>
      <c r="H39" s="1"/>
      <c r="I39" s="16">
        <v>0.96</v>
      </c>
      <c r="J39" s="33">
        <f>Table1[[#This Row],[Price ea]]*Table1[[#This Row],[Qty]]</f>
        <v>7.68</v>
      </c>
    </row>
    <row r="40" spans="1:10">
      <c r="A40" s="1" t="s">
        <v>269</v>
      </c>
      <c r="B40" s="17">
        <v>1</v>
      </c>
      <c r="C40" s="1" t="s">
        <v>103</v>
      </c>
      <c r="D40" s="1" t="s">
        <v>103</v>
      </c>
      <c r="E40" s="1" t="s">
        <v>104</v>
      </c>
      <c r="F40" s="1" t="s">
        <v>146</v>
      </c>
      <c r="G40" t="s">
        <v>147</v>
      </c>
      <c r="H40" s="1"/>
      <c r="I40" s="16">
        <v>0.67</v>
      </c>
      <c r="J40" s="33">
        <f>Table1[[#This Row],[Price ea]]*Table1[[#This Row],[Qty]]</f>
        <v>0.67</v>
      </c>
    </row>
    <row r="41" spans="1:10">
      <c r="A41" s="1" t="s">
        <v>270</v>
      </c>
      <c r="B41" s="17">
        <v>1</v>
      </c>
      <c r="C41" s="1" t="s">
        <v>92</v>
      </c>
      <c r="D41" s="1" t="s">
        <v>93</v>
      </c>
      <c r="E41" s="1" t="s">
        <v>205</v>
      </c>
      <c r="F41" s="25" t="s">
        <v>206</v>
      </c>
      <c r="G41" t="s">
        <v>207</v>
      </c>
      <c r="H41" s="1"/>
      <c r="I41" s="16">
        <v>1</v>
      </c>
      <c r="J41" s="33">
        <f>Table1[[#This Row],[Price ea]]*Table1[[#This Row],[Qty]]</f>
        <v>1</v>
      </c>
    </row>
    <row r="42" spans="1:10">
      <c r="A42" s="1" t="s">
        <v>271</v>
      </c>
      <c r="B42" s="17">
        <v>1</v>
      </c>
      <c r="C42" s="1" t="s">
        <v>53</v>
      </c>
      <c r="D42" s="1" t="s">
        <v>54</v>
      </c>
      <c r="E42" s="1" t="s">
        <v>55</v>
      </c>
      <c r="F42" s="1" t="s">
        <v>162</v>
      </c>
      <c r="G42" t="s">
        <v>163</v>
      </c>
      <c r="H42" t="s">
        <v>164</v>
      </c>
      <c r="I42" s="16">
        <v>3.51</v>
      </c>
      <c r="J42" s="33">
        <f>Table1[[#This Row],[Price ea]]*Table1[[#This Row],[Qty]]</f>
        <v>3.51</v>
      </c>
    </row>
    <row r="43" spans="1:10" ht="15.75">
      <c r="G43" s="23"/>
      <c r="H43" s="32" t="s">
        <v>221</v>
      </c>
      <c r="I43" s="24">
        <f>SUM(Table1[Total])</f>
        <v>80.869</v>
      </c>
    </row>
    <row r="45" spans="1:10" ht="20.25" thickBot="1">
      <c r="A45" s="41" t="s">
        <v>220</v>
      </c>
      <c r="B45" s="41"/>
      <c r="C45" s="41"/>
      <c r="D45" s="41"/>
    </row>
    <row r="46" spans="1:10" ht="15.75" thickTop="1">
      <c r="A46" s="26" t="s">
        <v>0</v>
      </c>
      <c r="B46" s="27" t="s">
        <v>1</v>
      </c>
      <c r="C46" s="27" t="s">
        <v>2</v>
      </c>
      <c r="D46" s="27" t="s">
        <v>3</v>
      </c>
      <c r="E46" s="28" t="s">
        <v>118</v>
      </c>
      <c r="F46" s="27" t="s">
        <v>117</v>
      </c>
      <c r="G46" s="27" t="s">
        <v>148</v>
      </c>
      <c r="H46" s="27" t="s">
        <v>198</v>
      </c>
      <c r="I46" s="29" t="s">
        <v>202</v>
      </c>
    </row>
    <row r="47" spans="1:10">
      <c r="A47">
        <v>1</v>
      </c>
      <c r="D47" t="s">
        <v>209</v>
      </c>
      <c r="E47" t="s">
        <v>213</v>
      </c>
      <c r="F47" t="s">
        <v>208</v>
      </c>
      <c r="H47" s="16">
        <v>1.37</v>
      </c>
      <c r="I47" s="16">
        <f>Table2[[#This Row],[Qty]]*Table2[[#This Row],[Price ea]]</f>
        <v>1.37</v>
      </c>
    </row>
    <row r="48" spans="1:10">
      <c r="A48">
        <v>6</v>
      </c>
      <c r="D48" t="s">
        <v>210</v>
      </c>
      <c r="E48" t="s">
        <v>211</v>
      </c>
      <c r="F48" t="s">
        <v>212</v>
      </c>
      <c r="H48" s="30">
        <v>0.35</v>
      </c>
      <c r="I48" s="30">
        <f>Table2[[#This Row],[Qty]]*Table2[[#This Row],[Price ea]]</f>
        <v>2.0999999999999996</v>
      </c>
    </row>
    <row r="49" spans="1:9">
      <c r="A49">
        <v>3</v>
      </c>
      <c r="D49" t="s">
        <v>214</v>
      </c>
      <c r="E49" t="s">
        <v>215</v>
      </c>
      <c r="F49" t="s">
        <v>216</v>
      </c>
      <c r="H49" s="16">
        <v>0.36</v>
      </c>
      <c r="I49" s="16">
        <f>Table2[[#This Row],[Qty]]*Table2[[#This Row],[Price ea]]</f>
        <v>1.08</v>
      </c>
    </row>
    <row r="50" spans="1:9">
      <c r="A50">
        <v>39</v>
      </c>
      <c r="D50" t="s">
        <v>217</v>
      </c>
      <c r="E50" t="s">
        <v>218</v>
      </c>
      <c r="F50" t="s">
        <v>219</v>
      </c>
      <c r="H50" s="16">
        <v>0.11</v>
      </c>
      <c r="I50" s="16">
        <f>Table2[[#This Row],[Qty]]*Table2[[#This Row],[Price ea]]</f>
        <v>4.29</v>
      </c>
    </row>
    <row r="51" spans="1:9">
      <c r="A51">
        <v>3</v>
      </c>
      <c r="D51" t="s">
        <v>223</v>
      </c>
      <c r="E51" t="s">
        <v>224</v>
      </c>
      <c r="F51" t="s">
        <v>225</v>
      </c>
      <c r="H51" s="16">
        <v>1.26</v>
      </c>
      <c r="I51" s="16">
        <f>Table2[[#This Row],[Qty]]*Table2[[#This Row],[Price ea]]</f>
        <v>3.7800000000000002</v>
      </c>
    </row>
    <row r="52" spans="1:9" ht="15.75">
      <c r="G52" s="22"/>
      <c r="H52" s="31" t="s">
        <v>222</v>
      </c>
      <c r="I52" s="24">
        <f>SUM(Table2[Total])</f>
        <v>12.620000000000001</v>
      </c>
    </row>
  </sheetData>
  <printOptions horizontalCentered="1" verticalCentered="1"/>
  <pageMargins left="0.2" right="0.2" top="0.5" bottom="0.5" header="0.3" footer="0.3"/>
  <pageSetup scale="70" orientation="landscape" horizontalDpi="1200" verticalDpi="1200" r:id="rId1"/>
  <headerFooter>
    <oddHeader>&amp;C&amp;"-,Bold"&amp;16Bill of Materials: RepRap Gen6, USA Edition</oddHead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I51"/>
  <sheetViews>
    <sheetView topLeftCell="A22" workbookViewId="0"/>
  </sheetViews>
  <sheetFormatPr defaultRowHeight="15"/>
  <cols>
    <col min="9" max="9" width="9.140625" style="14"/>
  </cols>
  <sheetData>
    <row r="1" spans="1:9">
      <c r="A1" t="s">
        <v>0</v>
      </c>
      <c r="H1" t="s">
        <v>199</v>
      </c>
      <c r="I1" s="14" t="s">
        <v>200</v>
      </c>
    </row>
    <row r="2" spans="1:9">
      <c r="A2" s="4">
        <v>1</v>
      </c>
      <c r="B2" s="5" t="s">
        <v>66</v>
      </c>
      <c r="C2" s="5" t="s">
        <v>67</v>
      </c>
      <c r="D2" s="5" t="s">
        <v>68</v>
      </c>
      <c r="E2" s="5" t="s">
        <v>150</v>
      </c>
      <c r="F2" s="5"/>
      <c r="G2" s="6" t="s">
        <v>149</v>
      </c>
      <c r="H2" s="19">
        <v>0.84</v>
      </c>
      <c r="I2" s="15">
        <f>H2*A2</f>
        <v>0.84</v>
      </c>
    </row>
    <row r="3" spans="1:9">
      <c r="A3" s="7">
        <v>1</v>
      </c>
      <c r="B3" s="8" t="s">
        <v>73</v>
      </c>
      <c r="C3" s="8" t="s">
        <v>67</v>
      </c>
      <c r="D3" s="8" t="s">
        <v>74</v>
      </c>
      <c r="E3" s="8" t="s">
        <v>150</v>
      </c>
      <c r="F3" s="8"/>
      <c r="G3" s="9" t="s">
        <v>149</v>
      </c>
      <c r="H3" s="20">
        <v>0.84</v>
      </c>
      <c r="I3" s="15">
        <f t="shared" ref="I3:I49" si="0">H3*A3</f>
        <v>0.84</v>
      </c>
    </row>
    <row r="4" spans="1:9">
      <c r="A4" s="10">
        <v>1</v>
      </c>
      <c r="B4" s="11" t="s">
        <v>75</v>
      </c>
      <c r="C4" s="11" t="s">
        <v>67</v>
      </c>
      <c r="D4" s="11" t="s">
        <v>76</v>
      </c>
      <c r="E4" s="11" t="s">
        <v>150</v>
      </c>
      <c r="F4" s="11"/>
      <c r="G4" s="12" t="s">
        <v>149</v>
      </c>
      <c r="H4" s="21">
        <v>0.84</v>
      </c>
      <c r="I4" s="15">
        <f t="shared" si="0"/>
        <v>0.84</v>
      </c>
    </row>
    <row r="5" spans="1:9">
      <c r="A5" s="7">
        <v>1</v>
      </c>
      <c r="B5" s="8" t="s">
        <v>111</v>
      </c>
      <c r="C5" s="8" t="s">
        <v>67</v>
      </c>
      <c r="D5" s="8" t="s">
        <v>112</v>
      </c>
      <c r="E5" s="8" t="s">
        <v>150</v>
      </c>
      <c r="F5" s="8"/>
      <c r="G5" s="9" t="s">
        <v>149</v>
      </c>
      <c r="H5" s="20">
        <v>0.84</v>
      </c>
      <c r="I5" s="15">
        <f t="shared" si="0"/>
        <v>0.84</v>
      </c>
    </row>
    <row r="6" spans="1:9">
      <c r="A6" s="10">
        <v>1</v>
      </c>
      <c r="B6" s="11" t="s">
        <v>113</v>
      </c>
      <c r="C6" s="11" t="s">
        <v>67</v>
      </c>
      <c r="D6" s="11" t="s">
        <v>114</v>
      </c>
      <c r="E6" s="11" t="s">
        <v>150</v>
      </c>
      <c r="F6" s="11"/>
      <c r="G6" s="12" t="s">
        <v>149</v>
      </c>
      <c r="H6" s="21">
        <v>0.84</v>
      </c>
      <c r="I6" s="15">
        <f t="shared" si="0"/>
        <v>0.84</v>
      </c>
    </row>
    <row r="7" spans="1:9">
      <c r="A7" s="7">
        <v>1</v>
      </c>
      <c r="B7" s="8" t="s">
        <v>115</v>
      </c>
      <c r="C7" s="8" t="s">
        <v>67</v>
      </c>
      <c r="D7" s="8" t="s">
        <v>116</v>
      </c>
      <c r="E7" s="8" t="s">
        <v>150</v>
      </c>
      <c r="F7" s="8"/>
      <c r="G7" s="9" t="s">
        <v>149</v>
      </c>
      <c r="H7" s="20">
        <v>0.84</v>
      </c>
      <c r="I7" s="15">
        <f t="shared" si="0"/>
        <v>0.84</v>
      </c>
    </row>
    <row r="8" spans="1:9">
      <c r="A8" s="10">
        <v>1</v>
      </c>
      <c r="B8" s="11" t="s">
        <v>85</v>
      </c>
      <c r="C8" s="11" t="s">
        <v>86</v>
      </c>
      <c r="D8" s="11" t="s">
        <v>87</v>
      </c>
      <c r="E8" s="11" t="s">
        <v>150</v>
      </c>
      <c r="F8" s="11"/>
      <c r="G8" s="12" t="s">
        <v>149</v>
      </c>
      <c r="H8" s="21">
        <v>0.84</v>
      </c>
      <c r="I8" s="15">
        <f t="shared" si="0"/>
        <v>0.84</v>
      </c>
    </row>
    <row r="9" spans="1:9">
      <c r="A9" s="7">
        <v>1</v>
      </c>
      <c r="B9" s="8" t="s">
        <v>88</v>
      </c>
      <c r="C9" s="8" t="s">
        <v>86</v>
      </c>
      <c r="D9" s="8" t="s">
        <v>89</v>
      </c>
      <c r="E9" s="8" t="s">
        <v>150</v>
      </c>
      <c r="F9" s="8"/>
      <c r="G9" s="9" t="s">
        <v>149</v>
      </c>
      <c r="H9" s="20">
        <v>0.84</v>
      </c>
      <c r="I9" s="15">
        <f t="shared" si="0"/>
        <v>0.84</v>
      </c>
    </row>
    <row r="10" spans="1:9">
      <c r="A10" s="10">
        <v>1</v>
      </c>
      <c r="B10" s="11" t="s">
        <v>90</v>
      </c>
      <c r="C10" s="11" t="s">
        <v>86</v>
      </c>
      <c r="D10" s="11" t="s">
        <v>91</v>
      </c>
      <c r="E10" s="11" t="s">
        <v>150</v>
      </c>
      <c r="F10" s="11"/>
      <c r="G10" s="12" t="s">
        <v>149</v>
      </c>
      <c r="H10" s="21">
        <v>0.84</v>
      </c>
      <c r="I10" s="15">
        <f t="shared" si="0"/>
        <v>0.84</v>
      </c>
    </row>
    <row r="11" spans="1:9">
      <c r="A11" s="7">
        <v>4</v>
      </c>
      <c r="B11" s="9" t="s">
        <v>23</v>
      </c>
      <c r="C11" s="8" t="s">
        <v>4</v>
      </c>
      <c r="D11" s="8" t="s">
        <v>5</v>
      </c>
      <c r="E11" s="8" t="s">
        <v>120</v>
      </c>
      <c r="F11" s="9" t="s">
        <v>121</v>
      </c>
      <c r="G11" s="8"/>
      <c r="H11" s="20">
        <v>1.95</v>
      </c>
      <c r="I11" s="15">
        <f t="shared" si="0"/>
        <v>7.8</v>
      </c>
    </row>
    <row r="12" spans="1:9">
      <c r="A12" s="10">
        <v>1</v>
      </c>
      <c r="B12" s="11" t="s">
        <v>100</v>
      </c>
      <c r="C12" s="11" t="s">
        <v>101</v>
      </c>
      <c r="D12" s="11" t="s">
        <v>102</v>
      </c>
      <c r="E12" s="11" t="s">
        <v>152</v>
      </c>
      <c r="F12" s="11"/>
      <c r="G12" s="12" t="s">
        <v>151</v>
      </c>
      <c r="H12" s="21">
        <v>1.28</v>
      </c>
      <c r="I12" s="15">
        <f t="shared" si="0"/>
        <v>1.28</v>
      </c>
    </row>
    <row r="13" spans="1:9">
      <c r="A13" s="7">
        <v>1</v>
      </c>
      <c r="B13" s="8" t="s">
        <v>108</v>
      </c>
      <c r="C13" s="8" t="s">
        <v>109</v>
      </c>
      <c r="D13" s="8" t="s">
        <v>110</v>
      </c>
      <c r="E13" s="8" t="s">
        <v>153</v>
      </c>
      <c r="F13" s="9" t="s">
        <v>155</v>
      </c>
      <c r="G13" s="9" t="s">
        <v>154</v>
      </c>
      <c r="H13" s="20">
        <v>2.17</v>
      </c>
      <c r="I13" s="15">
        <f t="shared" si="0"/>
        <v>2.17</v>
      </c>
    </row>
    <row r="14" spans="1:9">
      <c r="A14" s="10">
        <v>1</v>
      </c>
      <c r="B14" s="11" t="s">
        <v>56</v>
      </c>
      <c r="C14" s="11" t="s">
        <v>56</v>
      </c>
      <c r="D14" s="11" t="s">
        <v>57</v>
      </c>
      <c r="E14" s="11" t="s">
        <v>157</v>
      </c>
      <c r="F14" s="12" t="s">
        <v>158</v>
      </c>
      <c r="G14" s="12" t="s">
        <v>156</v>
      </c>
      <c r="H14" s="21">
        <v>3.9824000000000002</v>
      </c>
      <c r="I14" s="15">
        <f t="shared" si="0"/>
        <v>3.9824000000000002</v>
      </c>
    </row>
    <row r="15" spans="1:9">
      <c r="A15" s="7">
        <v>1</v>
      </c>
      <c r="B15" s="8" t="s">
        <v>97</v>
      </c>
      <c r="C15" s="8" t="s">
        <v>98</v>
      </c>
      <c r="D15" s="8" t="s">
        <v>99</v>
      </c>
      <c r="E15" s="8" t="s">
        <v>160</v>
      </c>
      <c r="F15" s="9" t="s">
        <v>161</v>
      </c>
      <c r="G15" s="9" t="s">
        <v>159</v>
      </c>
      <c r="H15" s="20">
        <v>0.52800000000000002</v>
      </c>
      <c r="I15" s="15">
        <f t="shared" si="0"/>
        <v>0.52800000000000002</v>
      </c>
    </row>
    <row r="16" spans="1:9">
      <c r="A16" s="10">
        <v>1</v>
      </c>
      <c r="B16" s="11" t="s">
        <v>32</v>
      </c>
      <c r="C16" s="11" t="s">
        <v>33</v>
      </c>
      <c r="D16" s="11" t="s">
        <v>34</v>
      </c>
      <c r="E16" s="11" t="s">
        <v>165</v>
      </c>
      <c r="F16" s="12" t="s">
        <v>166</v>
      </c>
      <c r="G16" s="11"/>
      <c r="H16" s="21">
        <v>0.13</v>
      </c>
      <c r="I16" s="15">
        <f t="shared" si="0"/>
        <v>0.13</v>
      </c>
    </row>
    <row r="17" spans="1:9">
      <c r="A17" s="7">
        <v>2</v>
      </c>
      <c r="B17" s="8" t="s">
        <v>35</v>
      </c>
      <c r="C17" s="8" t="s">
        <v>33</v>
      </c>
      <c r="D17" s="8" t="s">
        <v>36</v>
      </c>
      <c r="E17" s="8" t="s">
        <v>167</v>
      </c>
      <c r="F17" s="9" t="s">
        <v>168</v>
      </c>
      <c r="G17" s="8"/>
      <c r="H17" s="20">
        <v>0.31</v>
      </c>
      <c r="I17" s="15">
        <f t="shared" si="0"/>
        <v>0.62</v>
      </c>
    </row>
    <row r="18" spans="1:9">
      <c r="A18" s="10">
        <v>2</v>
      </c>
      <c r="B18" s="11" t="s">
        <v>37</v>
      </c>
      <c r="C18" s="11" t="s">
        <v>33</v>
      </c>
      <c r="D18" s="11" t="s">
        <v>38</v>
      </c>
      <c r="E18" s="13" t="s">
        <v>119</v>
      </c>
      <c r="F18" s="13"/>
      <c r="G18" s="11"/>
      <c r="H18" s="18"/>
      <c r="I18" s="15">
        <f t="shared" si="0"/>
        <v>0</v>
      </c>
    </row>
    <row r="19" spans="1:9">
      <c r="A19" s="7">
        <v>12</v>
      </c>
      <c r="B19" s="8" t="s">
        <v>41</v>
      </c>
      <c r="C19" s="8" t="s">
        <v>33</v>
      </c>
      <c r="D19" s="8" t="s">
        <v>42</v>
      </c>
      <c r="E19" s="9" t="s">
        <v>169</v>
      </c>
      <c r="F19" s="9" t="s">
        <v>170</v>
      </c>
      <c r="G19" s="8"/>
      <c r="H19" s="20">
        <v>0.09</v>
      </c>
      <c r="I19" s="15">
        <f t="shared" si="0"/>
        <v>1.08</v>
      </c>
    </row>
    <row r="20" spans="1:9">
      <c r="A20" s="10">
        <v>9</v>
      </c>
      <c r="B20" s="11" t="s">
        <v>49</v>
      </c>
      <c r="C20" s="11" t="s">
        <v>33</v>
      </c>
      <c r="D20" s="11" t="s">
        <v>50</v>
      </c>
      <c r="E20" s="11" t="s">
        <v>174</v>
      </c>
      <c r="F20" s="12" t="s">
        <v>173</v>
      </c>
      <c r="G20" s="11"/>
      <c r="H20" s="21">
        <v>0.02</v>
      </c>
      <c r="I20" s="15">
        <f t="shared" si="0"/>
        <v>0.18</v>
      </c>
    </row>
    <row r="21" spans="1:9">
      <c r="A21" s="7">
        <v>2</v>
      </c>
      <c r="B21" s="8" t="s">
        <v>20</v>
      </c>
      <c r="C21" s="8" t="s">
        <v>21</v>
      </c>
      <c r="D21" s="8" t="s">
        <v>22</v>
      </c>
      <c r="E21" s="8" t="s">
        <v>175</v>
      </c>
      <c r="F21" s="9" t="s">
        <v>176</v>
      </c>
      <c r="G21" s="8"/>
      <c r="H21" s="20">
        <v>0.43</v>
      </c>
      <c r="I21" s="15">
        <f t="shared" si="0"/>
        <v>0.86</v>
      </c>
    </row>
    <row r="22" spans="1:9">
      <c r="A22" s="10">
        <v>1</v>
      </c>
      <c r="B22" s="11" t="s">
        <v>25</v>
      </c>
      <c r="C22" s="11" t="s">
        <v>21</v>
      </c>
      <c r="D22" s="11" t="s">
        <v>26</v>
      </c>
      <c r="E22" s="12" t="s">
        <v>171</v>
      </c>
      <c r="F22" s="12" t="s">
        <v>172</v>
      </c>
      <c r="G22" s="11"/>
      <c r="H22" s="21">
        <v>0.62</v>
      </c>
      <c r="I22" s="15">
        <f t="shared" si="0"/>
        <v>0.62</v>
      </c>
    </row>
    <row r="23" spans="1:9">
      <c r="A23" s="7">
        <v>12</v>
      </c>
      <c r="B23" s="8" t="s">
        <v>47</v>
      </c>
      <c r="C23" s="8" t="s">
        <v>21</v>
      </c>
      <c r="D23" s="8" t="s">
        <v>48</v>
      </c>
      <c r="E23" s="8" t="s">
        <v>177</v>
      </c>
      <c r="F23" s="9" t="s">
        <v>178</v>
      </c>
      <c r="G23" s="8"/>
      <c r="H23" s="20">
        <v>0.74</v>
      </c>
      <c r="I23" s="15">
        <f t="shared" si="0"/>
        <v>8.879999999999999</v>
      </c>
    </row>
    <row r="24" spans="1:9">
      <c r="A24" s="10">
        <v>1</v>
      </c>
      <c r="B24" s="11" t="s">
        <v>63</v>
      </c>
      <c r="C24" s="11" t="s">
        <v>64</v>
      </c>
      <c r="D24" s="11" t="s">
        <v>65</v>
      </c>
      <c r="E24" s="11" t="s">
        <v>179</v>
      </c>
      <c r="F24" s="12" t="s">
        <v>180</v>
      </c>
      <c r="G24" s="11"/>
      <c r="H24" s="21">
        <v>0.61299999999999999</v>
      </c>
      <c r="I24" s="15">
        <f t="shared" si="0"/>
        <v>0.61299999999999999</v>
      </c>
    </row>
    <row r="25" spans="1:9">
      <c r="A25" s="7">
        <v>1</v>
      </c>
      <c r="B25" s="8" t="s">
        <v>29</v>
      </c>
      <c r="C25" s="8" t="s">
        <v>30</v>
      </c>
      <c r="D25" s="8" t="s">
        <v>31</v>
      </c>
      <c r="E25" s="8" t="s">
        <v>191</v>
      </c>
      <c r="F25" s="9" t="s">
        <v>192</v>
      </c>
      <c r="G25" s="8"/>
      <c r="H25" s="20">
        <v>9.94</v>
      </c>
      <c r="I25" s="15">
        <f t="shared" si="0"/>
        <v>9.94</v>
      </c>
    </row>
    <row r="26" spans="1:9">
      <c r="A26" s="10">
        <v>1</v>
      </c>
      <c r="B26" s="11" t="s">
        <v>105</v>
      </c>
      <c r="C26" s="11" t="s">
        <v>106</v>
      </c>
      <c r="D26" s="11" t="s">
        <v>107</v>
      </c>
      <c r="E26" s="11" t="s">
        <v>181</v>
      </c>
      <c r="F26" s="12" t="s">
        <v>182</v>
      </c>
      <c r="G26" s="11"/>
      <c r="H26" s="21">
        <v>0.53</v>
      </c>
      <c r="I26" s="15">
        <f t="shared" si="0"/>
        <v>0.53</v>
      </c>
    </row>
    <row r="27" spans="1:9">
      <c r="A27" s="7">
        <v>4</v>
      </c>
      <c r="B27" s="8" t="s">
        <v>58</v>
      </c>
      <c r="C27" s="8" t="s">
        <v>58</v>
      </c>
      <c r="D27" s="8" t="s">
        <v>59</v>
      </c>
      <c r="E27" s="8" t="s">
        <v>183</v>
      </c>
      <c r="F27" s="9" t="s">
        <v>184</v>
      </c>
      <c r="G27" s="8"/>
      <c r="H27" s="20">
        <v>4.4000000000000004</v>
      </c>
      <c r="I27" s="15">
        <f t="shared" si="0"/>
        <v>17.600000000000001</v>
      </c>
    </row>
    <row r="28" spans="1:9">
      <c r="A28" s="10">
        <v>1</v>
      </c>
      <c r="B28" s="11" t="s">
        <v>69</v>
      </c>
      <c r="C28" s="11" t="s">
        <v>69</v>
      </c>
      <c r="D28" s="11" t="s">
        <v>70</v>
      </c>
      <c r="E28" s="11" t="s">
        <v>185</v>
      </c>
      <c r="F28" s="12" t="s">
        <v>186</v>
      </c>
      <c r="G28" s="11"/>
      <c r="H28" s="21">
        <v>4.05</v>
      </c>
      <c r="I28" s="15">
        <f t="shared" si="0"/>
        <v>4.05</v>
      </c>
    </row>
    <row r="29" spans="1:9">
      <c r="A29" s="7">
        <v>1</v>
      </c>
      <c r="B29" s="8" t="s">
        <v>83</v>
      </c>
      <c r="C29" s="8" t="s">
        <v>83</v>
      </c>
      <c r="D29" s="8" t="s">
        <v>84</v>
      </c>
      <c r="E29" s="8" t="s">
        <v>187</v>
      </c>
      <c r="F29" s="9" t="s">
        <v>188</v>
      </c>
      <c r="G29" s="8"/>
      <c r="H29" s="20">
        <v>2.2799999999999998</v>
      </c>
      <c r="I29" s="15">
        <f t="shared" si="0"/>
        <v>2.2799999999999998</v>
      </c>
    </row>
    <row r="30" spans="1:9">
      <c r="A30" s="10">
        <v>1</v>
      </c>
      <c r="B30" s="11" t="s">
        <v>60</v>
      </c>
      <c r="C30" s="11" t="s">
        <v>61</v>
      </c>
      <c r="D30" s="11" t="s">
        <v>62</v>
      </c>
      <c r="E30" s="11" t="s">
        <v>189</v>
      </c>
      <c r="F30" s="12" t="s">
        <v>190</v>
      </c>
      <c r="G30" s="11"/>
      <c r="H30" s="21">
        <v>0.11</v>
      </c>
      <c r="I30" s="15">
        <f t="shared" si="0"/>
        <v>0.11</v>
      </c>
    </row>
    <row r="31" spans="1:9">
      <c r="A31" s="7">
        <v>1</v>
      </c>
      <c r="B31" s="8" t="s">
        <v>71</v>
      </c>
      <c r="C31" s="8" t="s">
        <v>61</v>
      </c>
      <c r="D31" s="8" t="s">
        <v>72</v>
      </c>
      <c r="E31" s="8" t="s">
        <v>189</v>
      </c>
      <c r="F31" s="9" t="s">
        <v>190</v>
      </c>
      <c r="G31" s="8"/>
      <c r="H31" s="20">
        <v>0.11</v>
      </c>
      <c r="I31" s="15">
        <f t="shared" si="0"/>
        <v>0.11</v>
      </c>
    </row>
    <row r="32" spans="1:9">
      <c r="A32" s="10">
        <v>1</v>
      </c>
      <c r="B32" s="11" t="s">
        <v>95</v>
      </c>
      <c r="C32" s="11" t="s">
        <v>61</v>
      </c>
      <c r="D32" s="11" t="s">
        <v>96</v>
      </c>
      <c r="E32" s="11" t="s">
        <v>189</v>
      </c>
      <c r="F32" s="12" t="s">
        <v>190</v>
      </c>
      <c r="G32" s="11"/>
      <c r="H32" s="21">
        <v>0.11</v>
      </c>
      <c r="I32" s="15">
        <f t="shared" si="0"/>
        <v>0.11</v>
      </c>
    </row>
    <row r="33" spans="1:9">
      <c r="A33" s="7">
        <v>1</v>
      </c>
      <c r="B33" s="8" t="s">
        <v>77</v>
      </c>
      <c r="C33" s="8" t="s">
        <v>78</v>
      </c>
      <c r="D33" s="8" t="s">
        <v>79</v>
      </c>
      <c r="E33" s="8" t="s">
        <v>196</v>
      </c>
      <c r="F33" s="9" t="s">
        <v>197</v>
      </c>
      <c r="G33" s="9" t="s">
        <v>195</v>
      </c>
      <c r="H33" s="20">
        <v>0.24</v>
      </c>
      <c r="I33" s="15">
        <f t="shared" si="0"/>
        <v>0.24</v>
      </c>
    </row>
    <row r="34" spans="1:9">
      <c r="A34" s="10">
        <v>1</v>
      </c>
      <c r="B34" s="11" t="s">
        <v>80</v>
      </c>
      <c r="C34" s="11" t="s">
        <v>81</v>
      </c>
      <c r="D34" s="11" t="s">
        <v>82</v>
      </c>
      <c r="E34" s="11" t="s">
        <v>194</v>
      </c>
      <c r="F34" s="11"/>
      <c r="G34" s="12" t="s">
        <v>193</v>
      </c>
      <c r="H34" s="21">
        <v>0.52800000000000002</v>
      </c>
      <c r="I34" s="15">
        <f t="shared" si="0"/>
        <v>0.52800000000000002</v>
      </c>
    </row>
    <row r="35" spans="1:9">
      <c r="A35" s="7">
        <v>6</v>
      </c>
      <c r="B35" s="8" t="s">
        <v>9</v>
      </c>
      <c r="C35" s="8" t="s">
        <v>10</v>
      </c>
      <c r="D35" s="8" t="s">
        <v>11</v>
      </c>
      <c r="E35" s="8" t="s">
        <v>124</v>
      </c>
      <c r="F35" s="8" t="s">
        <v>125</v>
      </c>
      <c r="G35" s="8"/>
      <c r="H35" s="20">
        <v>0.05</v>
      </c>
      <c r="I35" s="15">
        <f t="shared" si="0"/>
        <v>0.30000000000000004</v>
      </c>
    </row>
    <row r="36" spans="1:9">
      <c r="A36" s="10">
        <v>2</v>
      </c>
      <c r="B36" s="11" t="s">
        <v>12</v>
      </c>
      <c r="C36" s="11" t="s">
        <v>10</v>
      </c>
      <c r="D36" s="11" t="s">
        <v>13</v>
      </c>
      <c r="E36" s="11" t="s">
        <v>126</v>
      </c>
      <c r="F36" s="12" t="s">
        <v>127</v>
      </c>
      <c r="G36" s="11"/>
      <c r="H36" s="21">
        <v>0.04</v>
      </c>
      <c r="I36" s="15">
        <f t="shared" si="0"/>
        <v>0.08</v>
      </c>
    </row>
    <row r="37" spans="1:9">
      <c r="A37" s="7">
        <v>1</v>
      </c>
      <c r="B37" s="8" t="s">
        <v>14</v>
      </c>
      <c r="C37" s="8" t="s">
        <v>10</v>
      </c>
      <c r="D37" s="8" t="s">
        <v>15</v>
      </c>
      <c r="E37" s="8" t="s">
        <v>128</v>
      </c>
      <c r="F37" s="9" t="s">
        <v>129</v>
      </c>
      <c r="G37" s="8"/>
      <c r="H37" s="20">
        <v>0.04</v>
      </c>
      <c r="I37" s="15">
        <f t="shared" si="0"/>
        <v>0.04</v>
      </c>
    </row>
    <row r="38" spans="1:9">
      <c r="A38" s="10">
        <v>4</v>
      </c>
      <c r="B38" s="11" t="s">
        <v>16</v>
      </c>
      <c r="C38" s="11" t="s">
        <v>10</v>
      </c>
      <c r="D38" s="11" t="s">
        <v>17</v>
      </c>
      <c r="E38" s="11" t="s">
        <v>130</v>
      </c>
      <c r="F38" s="12" t="s">
        <v>131</v>
      </c>
      <c r="G38" s="11"/>
      <c r="H38" s="21">
        <v>0.04</v>
      </c>
      <c r="I38" s="15">
        <f t="shared" si="0"/>
        <v>0.16</v>
      </c>
    </row>
    <row r="39" spans="1:9">
      <c r="A39" s="7">
        <v>5</v>
      </c>
      <c r="B39" s="8" t="s">
        <v>18</v>
      </c>
      <c r="C39" s="8" t="s">
        <v>10</v>
      </c>
      <c r="D39" s="8" t="s">
        <v>19</v>
      </c>
      <c r="E39" s="8" t="s">
        <v>132</v>
      </c>
      <c r="F39" s="9" t="s">
        <v>133</v>
      </c>
      <c r="G39" s="8"/>
      <c r="H39" s="20">
        <v>0.04</v>
      </c>
      <c r="I39" s="15">
        <f t="shared" si="0"/>
        <v>0.2</v>
      </c>
    </row>
    <row r="40" spans="1:9">
      <c r="A40" s="10">
        <v>2</v>
      </c>
      <c r="B40" s="11" t="s">
        <v>23</v>
      </c>
      <c r="C40" s="11" t="s">
        <v>10</v>
      </c>
      <c r="D40" s="11" t="s">
        <v>24</v>
      </c>
      <c r="E40" s="11" t="s">
        <v>134</v>
      </c>
      <c r="F40" s="12" t="s">
        <v>135</v>
      </c>
      <c r="G40" s="11"/>
      <c r="H40" s="21">
        <v>0.04</v>
      </c>
      <c r="I40" s="15">
        <f t="shared" si="0"/>
        <v>0.08</v>
      </c>
    </row>
    <row r="41" spans="1:9">
      <c r="A41" s="7">
        <v>1</v>
      </c>
      <c r="B41" s="8" t="s">
        <v>27</v>
      </c>
      <c r="C41" s="8" t="s">
        <v>10</v>
      </c>
      <c r="D41" s="8" t="s">
        <v>28</v>
      </c>
      <c r="E41" s="8" t="s">
        <v>136</v>
      </c>
      <c r="F41" s="9" t="s">
        <v>137</v>
      </c>
      <c r="G41" s="8"/>
      <c r="H41" s="20">
        <v>0.04</v>
      </c>
      <c r="I41" s="15">
        <f t="shared" si="0"/>
        <v>0.04</v>
      </c>
    </row>
    <row r="42" spans="1:9">
      <c r="A42" s="10">
        <v>1</v>
      </c>
      <c r="B42" s="11" t="s">
        <v>39</v>
      </c>
      <c r="C42" s="11" t="s">
        <v>10</v>
      </c>
      <c r="D42" s="11" t="s">
        <v>40</v>
      </c>
      <c r="E42" s="11" t="s">
        <v>138</v>
      </c>
      <c r="F42" s="12" t="s">
        <v>139</v>
      </c>
      <c r="G42" s="11"/>
      <c r="H42" s="21">
        <v>0.04</v>
      </c>
      <c r="I42" s="15">
        <f t="shared" si="0"/>
        <v>0.04</v>
      </c>
    </row>
    <row r="43" spans="1:9">
      <c r="A43" s="7">
        <v>4</v>
      </c>
      <c r="B43" s="8" t="s">
        <v>43</v>
      </c>
      <c r="C43" s="8" t="s">
        <v>10</v>
      </c>
      <c r="D43" s="8" t="s">
        <v>44</v>
      </c>
      <c r="E43" s="8" t="s">
        <v>140</v>
      </c>
      <c r="F43" s="9" t="s">
        <v>141</v>
      </c>
      <c r="G43" s="8"/>
      <c r="H43" s="20">
        <v>0.04</v>
      </c>
      <c r="I43" s="15">
        <f t="shared" si="0"/>
        <v>0.16</v>
      </c>
    </row>
    <row r="44" spans="1:9">
      <c r="A44" s="10">
        <v>8</v>
      </c>
      <c r="B44" s="11" t="s">
        <v>45</v>
      </c>
      <c r="C44" s="11" t="s">
        <v>10</v>
      </c>
      <c r="D44" s="11" t="s">
        <v>46</v>
      </c>
      <c r="E44" s="11" t="s">
        <v>142</v>
      </c>
      <c r="F44" s="12" t="s">
        <v>143</v>
      </c>
      <c r="G44" s="11"/>
      <c r="H44" s="21">
        <v>0.04</v>
      </c>
      <c r="I44" s="15">
        <f t="shared" si="0"/>
        <v>0.32</v>
      </c>
    </row>
    <row r="45" spans="1:9">
      <c r="A45" s="7">
        <v>1</v>
      </c>
      <c r="B45" s="8" t="s">
        <v>51</v>
      </c>
      <c r="C45" s="8" t="s">
        <v>10</v>
      </c>
      <c r="D45" s="8" t="s">
        <v>52</v>
      </c>
      <c r="E45" s="8" t="s">
        <v>144</v>
      </c>
      <c r="F45" s="9" t="s">
        <v>145</v>
      </c>
      <c r="G45" s="8"/>
      <c r="H45" s="20">
        <v>0.04</v>
      </c>
      <c r="I45" s="15">
        <f t="shared" si="0"/>
        <v>0.04</v>
      </c>
    </row>
    <row r="46" spans="1:9">
      <c r="A46" s="10">
        <v>8</v>
      </c>
      <c r="B46" s="11" t="s">
        <v>6</v>
      </c>
      <c r="C46" s="11" t="s">
        <v>7</v>
      </c>
      <c r="D46" s="11" t="s">
        <v>8</v>
      </c>
      <c r="E46" s="11" t="s">
        <v>122</v>
      </c>
      <c r="F46" s="11" t="s">
        <v>123</v>
      </c>
      <c r="G46" s="11"/>
      <c r="H46" s="21">
        <v>0.96</v>
      </c>
      <c r="I46" s="15">
        <f t="shared" si="0"/>
        <v>7.68</v>
      </c>
    </row>
    <row r="47" spans="1:9">
      <c r="A47" s="7">
        <v>1</v>
      </c>
      <c r="B47" s="8" t="s">
        <v>103</v>
      </c>
      <c r="C47" s="8" t="s">
        <v>103</v>
      </c>
      <c r="D47" s="8" t="s">
        <v>104</v>
      </c>
      <c r="E47" s="8" t="s">
        <v>146</v>
      </c>
      <c r="F47" s="9" t="s">
        <v>147</v>
      </c>
      <c r="G47" s="8"/>
      <c r="H47" s="20">
        <v>0.67</v>
      </c>
      <c r="I47" s="15">
        <f t="shared" si="0"/>
        <v>0.67</v>
      </c>
    </row>
    <row r="48" spans="1:9">
      <c r="A48" s="10">
        <v>1</v>
      </c>
      <c r="B48" s="11" t="s">
        <v>92</v>
      </c>
      <c r="C48" s="11" t="s">
        <v>93</v>
      </c>
      <c r="D48" s="11" t="s">
        <v>94</v>
      </c>
      <c r="E48" s="11"/>
      <c r="F48" s="11"/>
      <c r="G48" s="11"/>
      <c r="H48" s="18"/>
      <c r="I48" s="15">
        <f t="shared" si="0"/>
        <v>0</v>
      </c>
    </row>
    <row r="49" spans="1:9">
      <c r="A49" s="7">
        <v>1</v>
      </c>
      <c r="B49" s="8" t="s">
        <v>53</v>
      </c>
      <c r="C49" s="8" t="s">
        <v>54</v>
      </c>
      <c r="D49" s="8" t="s">
        <v>55</v>
      </c>
      <c r="E49" s="8" t="s">
        <v>162</v>
      </c>
      <c r="F49" s="9" t="s">
        <v>163</v>
      </c>
      <c r="G49" s="9" t="s">
        <v>164</v>
      </c>
      <c r="H49" s="20">
        <v>3.51</v>
      </c>
      <c r="I49" s="15">
        <f t="shared" si="0"/>
        <v>3.51</v>
      </c>
    </row>
    <row r="51" spans="1:9">
      <c r="H51" t="s">
        <v>201</v>
      </c>
      <c r="I51" s="14">
        <f>SUM(I2:I49)</f>
        <v>85.121400000000023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- JDS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cp:lastPrinted>2011-07-16T06:33:59Z</cp:lastPrinted>
  <dcterms:created xsi:type="dcterms:W3CDTF">2011-06-13T02:48:23Z</dcterms:created>
  <dcterms:modified xsi:type="dcterms:W3CDTF">2011-07-19T04:57:23Z</dcterms:modified>
</cp:coreProperties>
</file>